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john/Documents/John's stuff, working/Proposals/DARPA Safe Gene Drives Program, Fall 2016/Other materials (post submission stuff)/"/>
    </mc:Choice>
  </mc:AlternateContent>
  <bookViews>
    <workbookView xWindow="38860" yWindow="460" windowWidth="38280" windowHeight="230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8" i="1" l="1"/>
  <c r="P8" i="1"/>
  <c r="O8" i="1"/>
  <c r="N6" i="1"/>
  <c r="O6" i="1"/>
  <c r="N4" i="1"/>
  <c r="O4" i="1"/>
  <c r="N5" i="1"/>
  <c r="O5" i="1"/>
  <c r="N3" i="1"/>
  <c r="O3" i="1"/>
</calcChain>
</file>

<file path=xl/sharedStrings.xml><?xml version="1.0" encoding="utf-8"?>
<sst xmlns="http://schemas.openxmlformats.org/spreadsheetml/2006/main" count="40" uniqueCount="34">
  <si>
    <t>Organization</t>
  </si>
  <si>
    <t>From</t>
  </si>
  <si>
    <t>To</t>
  </si>
  <si>
    <t>Airfare</t>
  </si>
  <si>
    <t>Lodging (GSA Rates)
=Rate*Nights</t>
  </si>
  <si>
    <t>M&amp;IE 
(GSA Rates)
=Rate*Days</t>
  </si>
  <si>
    <t>Number of Travelers</t>
  </si>
  <si>
    <t>Number of Days</t>
  </si>
  <si>
    <t>NCSU</t>
  </si>
  <si>
    <t>Rental Car</t>
  </si>
  <si>
    <t>Registration Fees</t>
  </si>
  <si>
    <t>Other 
(mileage, baggage fees, etc.)</t>
  </si>
  <si>
    <t>Define "other"</t>
  </si>
  <si>
    <t>Cost for one person</t>
  </si>
  <si>
    <t>Total Cost</t>
  </si>
  <si>
    <t>Notes</t>
  </si>
  <si>
    <t>Note: PI Godwin is already budgeted into project budget for this kickoff meeting</t>
  </si>
  <si>
    <t>Taxi/ground transportation ($50); baggage fees ($50)</t>
  </si>
  <si>
    <t>Univ Adelaide</t>
  </si>
  <si>
    <t>Texas A&amp;M</t>
  </si>
  <si>
    <t>CSIRO</t>
  </si>
  <si>
    <t>Justification/Area of project</t>
  </si>
  <si>
    <t>Genetics (Paul Thomas)</t>
  </si>
  <si>
    <t>Genetics (David Threadgill)</t>
  </si>
  <si>
    <t>Modeling (Alun Lloyd), Engagement (Jason Delborne - Jason was member of NASEM panel on gene drives)</t>
  </si>
  <si>
    <t>Raleigh</t>
  </si>
  <si>
    <t>College Station, TX</t>
  </si>
  <si>
    <t>Perth, Australia</t>
  </si>
  <si>
    <t>Adelaide, Australia</t>
  </si>
  <si>
    <t>Regulatory Engagement, Risk Assessment (Owain Edwards, although heavily involved in synthetic biology activities overall and also interested in interfacing with other teams in Safe Genes program)</t>
  </si>
  <si>
    <t>San Diego</t>
  </si>
  <si>
    <r>
      <t>Safe Genes meeting kickoff costs for 16-59-SAFE-FP-005</t>
    </r>
    <r>
      <rPr>
        <sz val="12"/>
        <color theme="1"/>
        <rFont val="Calibri"/>
        <family val="2"/>
        <scheme val="minor"/>
      </rPr>
      <t xml:space="preserve"> (costs not currently in budget documents, PI Godwin </t>
    </r>
    <r>
      <rPr>
        <b/>
        <u/>
        <sz val="12"/>
        <color theme="1"/>
        <rFont val="Calibri (Body)"/>
      </rPr>
      <t>is</t>
    </r>
    <r>
      <rPr>
        <sz val="12"/>
        <color theme="1"/>
        <rFont val="Calibri"/>
        <family val="2"/>
        <scheme val="minor"/>
      </rPr>
      <t xml:space="preserve"> included in currently submitted budget documents)</t>
    </r>
  </si>
  <si>
    <t>Indirect costs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</si>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</sst>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u/>
      <sz val="12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164" fontId="4" fillId="2" borderId="1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164" fontId="0" fillId="3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 wrapText="1"/>
    </xf>
    <xf numFmtId="164" fontId="0" fillId="0" borderId="0" xfId="0" applyNumberFormat="1"/>
    <xf numFmtId="164" fontId="4" fillId="0" borderId="3" xfId="1" applyNumberFormat="1" applyFont="1" applyBorder="1" applyAlignment="1">
      <alignment horizontal="center" vertical="center" wrapText="1"/>
    </xf>
    <xf numFmtId="164" fontId="0" fillId="3" borderId="3" xfId="1" applyNumberFormat="1" applyFont="1" applyFill="1" applyBorder="1" applyAlignment="1">
      <alignment vertical="center" wrapText="1"/>
    </xf>
    <xf numFmtId="0" fontId="0" fillId="0" borderId="1" xfId="0" applyBorder="1"/>
    <xf numFmtId="16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>
      <selection activeCell="Q9" sqref="Q9"/>
    </sheetView>
  </sheetViews>
  <sheetFormatPr baseColWidth="10" defaultRowHeight="16" x14ac:dyDescent="0.2"/>
  <cols>
    <col min="1" max="1" width="14.6640625" customWidth="1"/>
    <col min="2" max="2" width="35.6640625" style="9" customWidth="1"/>
    <col min="3" max="3" width="17.5" style="9" customWidth="1"/>
    <col min="4" max="4" width="14.33203125" style="9" customWidth="1"/>
    <col min="5" max="5" width="12.1640625" customWidth="1"/>
    <col min="6" max="6" width="11" customWidth="1"/>
    <col min="8" max="8" width="15.1640625" customWidth="1"/>
    <col min="9" max="9" width="14.5" customWidth="1"/>
    <col min="13" max="13" width="22.83203125" customWidth="1"/>
    <col min="16" max="16" width="25.5" style="14" customWidth="1"/>
    <col min="17" max="17" width="36" customWidth="1"/>
  </cols>
  <sheetData>
    <row r="1" spans="1:17" x14ac:dyDescent="0.2">
      <c r="A1" s="3" t="s">
        <v>31</v>
      </c>
    </row>
    <row r="2" spans="1:17" s="4" customFormat="1" ht="52" x14ac:dyDescent="0.2">
      <c r="A2" s="4" t="s">
        <v>0</v>
      </c>
      <c r="B2" s="2" t="s">
        <v>21</v>
      </c>
      <c r="C2" s="10" t="s">
        <v>1</v>
      </c>
      <c r="D2" s="10" t="s">
        <v>2</v>
      </c>
      <c r="E2" s="5" t="s">
        <v>6</v>
      </c>
      <c r="F2" s="5" t="s">
        <v>7</v>
      </c>
      <c r="G2" s="4" t="s">
        <v>3</v>
      </c>
      <c r="H2" s="1" t="s">
        <v>4</v>
      </c>
      <c r="I2" s="1" t="s">
        <v>5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12" t="s">
        <v>14</v>
      </c>
      <c r="P2" s="6" t="s">
        <v>32</v>
      </c>
      <c r="Q2" s="4" t="s">
        <v>15</v>
      </c>
    </row>
    <row r="3" spans="1:17" ht="48" x14ac:dyDescent="0.2">
      <c r="A3" t="s">
        <v>8</v>
      </c>
      <c r="B3" s="9" t="s">
        <v>24</v>
      </c>
      <c r="C3" s="9" t="s">
        <v>25</v>
      </c>
      <c r="D3" s="9" t="s">
        <v>30</v>
      </c>
      <c r="E3">
        <v>2</v>
      </c>
      <c r="F3">
        <v>4</v>
      </c>
      <c r="G3">
        <v>421</v>
      </c>
      <c r="H3">
        <v>1068</v>
      </c>
      <c r="I3">
        <v>276</v>
      </c>
      <c r="L3">
        <v>100</v>
      </c>
      <c r="M3" s="7" t="s">
        <v>17</v>
      </c>
      <c r="N3" s="8">
        <f>SUM(G3:L3)</f>
        <v>1865</v>
      </c>
      <c r="O3" s="13">
        <f t="shared" ref="O3" si="0">E3*N3</f>
        <v>3730</v>
      </c>
      <c r="P3" s="8"/>
      <c r="Q3" s="9" t="s">
        <v>16</v>
      </c>
    </row>
    <row r="4" spans="1:17" ht="39" x14ac:dyDescent="0.2">
      <c r="A4" t="s">
        <v>18</v>
      </c>
      <c r="B4" s="9" t="s">
        <v>22</v>
      </c>
      <c r="C4" s="9" t="s">
        <v>28</v>
      </c>
      <c r="D4" s="9" t="s">
        <v>30</v>
      </c>
      <c r="E4">
        <v>1</v>
      </c>
      <c r="F4">
        <v>4</v>
      </c>
      <c r="G4">
        <v>1520</v>
      </c>
      <c r="H4">
        <v>1068</v>
      </c>
      <c r="I4">
        <v>276</v>
      </c>
      <c r="L4">
        <v>100</v>
      </c>
      <c r="M4" s="7" t="s">
        <v>17</v>
      </c>
      <c r="N4" s="8">
        <f t="shared" ref="N4:N5" si="1">SUM(G4:L4)</f>
        <v>2964</v>
      </c>
      <c r="O4" s="13">
        <f t="shared" ref="O4:O5" si="2">E4*N4</f>
        <v>2964</v>
      </c>
      <c r="P4" s="8"/>
    </row>
    <row r="5" spans="1:17" ht="39" x14ac:dyDescent="0.2">
      <c r="A5" t="s">
        <v>19</v>
      </c>
      <c r="B5" s="9" t="s">
        <v>23</v>
      </c>
      <c r="C5" s="9" t="s">
        <v>26</v>
      </c>
      <c r="D5" s="9" t="s">
        <v>30</v>
      </c>
      <c r="E5">
        <v>1</v>
      </c>
      <c r="F5">
        <v>4</v>
      </c>
      <c r="G5">
        <v>440</v>
      </c>
      <c r="H5">
        <v>1068</v>
      </c>
      <c r="I5">
        <v>276</v>
      </c>
      <c r="L5">
        <v>100</v>
      </c>
      <c r="M5" s="7" t="s">
        <v>17</v>
      </c>
      <c r="N5" s="8">
        <f t="shared" si="1"/>
        <v>1884</v>
      </c>
      <c r="O5" s="13">
        <f t="shared" si="2"/>
        <v>1884</v>
      </c>
      <c r="P5" s="8"/>
    </row>
    <row r="6" spans="1:17" ht="80" x14ac:dyDescent="0.2">
      <c r="A6" t="s">
        <v>20</v>
      </c>
      <c r="B6" s="9" t="s">
        <v>29</v>
      </c>
      <c r="C6" s="9" t="s">
        <v>27</v>
      </c>
      <c r="D6" s="9" t="s">
        <v>30</v>
      </c>
      <c r="E6">
        <v>1</v>
      </c>
      <c r="F6">
        <v>4</v>
      </c>
      <c r="G6">
        <v>1507</v>
      </c>
      <c r="H6">
        <v>1068</v>
      </c>
      <c r="I6">
        <v>276</v>
      </c>
      <c r="L6">
        <v>100</v>
      </c>
      <c r="M6" s="7" t="s">
        <v>17</v>
      </c>
      <c r="N6" s="8">
        <f t="shared" ref="N6" si="3">SUM(G6:L6)</f>
        <v>2951</v>
      </c>
      <c r="O6" s="13">
        <f t="shared" ref="O6" si="4">E6*N6</f>
        <v>2951</v>
      </c>
      <c r="P6" s="8"/>
    </row>
    <row r="7" spans="1:17" x14ac:dyDescent="0.2">
      <c r="Q7" t="s">
        <v>33</v>
      </c>
    </row>
    <row r="8" spans="1:17" x14ac:dyDescent="0.2">
      <c r="O8" s="11">
        <f>SUM(O3:O6)</f>
        <v>11529</v>
      </c>
      <c r="P8" s="15">
        <f>O8*0.52</f>
        <v>5995.08</v>
      </c>
      <c r="Q8" s="11">
        <f>O8+P8</f>
        <v>17524.080000000002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Godwin</dc:creator>
  <cp:lastModifiedBy>John Godwin</cp:lastModifiedBy>
  <dcterms:created xsi:type="dcterms:W3CDTF">2017-03-30T03:14:07Z</dcterms:created>
  <dcterms:modified xsi:type="dcterms:W3CDTF">2017-03-30T20:01:06Z</dcterms:modified>
</cp:coreProperties>
</file>